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ADMTVA (a)" sheetId="1" r:id="rId1"/>
  </sheets>
  <definedNames>
    <definedName name="_xlnm.Print_Area" localSheetId="0">'ADMTVA (a)'!$B$1:$H$112</definedName>
    <definedName name="_xlnm.Print_Titles" localSheetId="0">'ADMTVA (a)'!$1:$11</definedName>
  </definedNames>
  <calcPr calcId="145621"/>
</workbook>
</file>

<file path=xl/calcChain.xml><?xml version="1.0" encoding="utf-8"?>
<calcChain xmlns="http://schemas.openxmlformats.org/spreadsheetml/2006/main">
  <c r="D110" i="1" l="1"/>
  <c r="D109" i="1"/>
  <c r="D108" i="1"/>
  <c r="D107" i="1"/>
  <c r="D106" i="1"/>
  <c r="D105" i="1"/>
  <c r="D104" i="1"/>
  <c r="D103" i="1"/>
  <c r="D102" i="1"/>
  <c r="D101" i="1"/>
  <c r="D100" i="1"/>
  <c r="D99" i="1"/>
  <c r="D98" i="1" s="1"/>
  <c r="H98" i="1"/>
  <c r="G98" i="1"/>
  <c r="F98" i="1"/>
  <c r="E98" i="1"/>
  <c r="C98" i="1"/>
  <c r="D97" i="1"/>
  <c r="D96" i="1" s="1"/>
  <c r="D95" i="1" s="1"/>
  <c r="D94" i="1" s="1"/>
  <c r="C96" i="1"/>
  <c r="C95" i="1" s="1"/>
  <c r="C94" i="1" s="1"/>
  <c r="H96" i="1"/>
  <c r="G96" i="1"/>
  <c r="F96" i="1"/>
  <c r="E96" i="1"/>
  <c r="E95" i="1" s="1"/>
  <c r="E94" i="1" s="1"/>
  <c r="H95" i="1"/>
  <c r="G95" i="1"/>
  <c r="G94" i="1" s="1"/>
  <c r="F95" i="1"/>
  <c r="H94" i="1"/>
  <c r="F94" i="1"/>
  <c r="D93" i="1"/>
  <c r="D92" i="1"/>
  <c r="D91" i="1" s="1"/>
  <c r="D90" i="1" s="1"/>
  <c r="H91" i="1"/>
  <c r="G91" i="1"/>
  <c r="G90" i="1" s="1"/>
  <c r="F91" i="1"/>
  <c r="C91" i="1"/>
  <c r="C90" i="1" s="1"/>
  <c r="H90" i="1"/>
  <c r="F90" i="1"/>
  <c r="E90" i="1"/>
  <c r="D89" i="1"/>
  <c r="D88" i="1"/>
  <c r="D87" i="1"/>
  <c r="D86" i="1" s="1"/>
  <c r="C86" i="1"/>
  <c r="H86" i="1"/>
  <c r="G86" i="1"/>
  <c r="F86" i="1"/>
  <c r="E86" i="1"/>
  <c r="D85" i="1"/>
  <c r="D84" i="1"/>
  <c r="D83" i="1"/>
  <c r="D82" i="1"/>
  <c r="G80" i="1"/>
  <c r="D81" i="1"/>
  <c r="D80" i="1" s="1"/>
  <c r="C80" i="1"/>
  <c r="H80" i="1"/>
  <c r="F80" i="1"/>
  <c r="E80" i="1"/>
  <c r="G78" i="1"/>
  <c r="D79" i="1"/>
  <c r="D78" i="1" s="1"/>
  <c r="C78" i="1"/>
  <c r="H78" i="1"/>
  <c r="F78" i="1"/>
  <c r="E78" i="1"/>
  <c r="D77" i="1"/>
  <c r="D76" i="1"/>
  <c r="G74" i="1"/>
  <c r="D75" i="1"/>
  <c r="C74" i="1"/>
  <c r="H74" i="1"/>
  <c r="F74" i="1"/>
  <c r="E74" i="1"/>
  <c r="D73" i="1"/>
  <c r="D72" i="1"/>
  <c r="D71" i="1" s="1"/>
  <c r="H71" i="1"/>
  <c r="G71" i="1"/>
  <c r="F71" i="1"/>
  <c r="C71" i="1"/>
  <c r="D70" i="1"/>
  <c r="G68" i="1"/>
  <c r="D69" i="1"/>
  <c r="C68" i="1"/>
  <c r="H68" i="1"/>
  <c r="F68" i="1"/>
  <c r="E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G48" i="1"/>
  <c r="D49" i="1"/>
  <c r="C48" i="1"/>
  <c r="C47" i="1" s="1"/>
  <c r="H48" i="1"/>
  <c r="F48" i="1"/>
  <c r="E48" i="1"/>
  <c r="H47" i="1"/>
  <c r="F47" i="1"/>
  <c r="D46" i="1"/>
  <c r="D45" i="1"/>
  <c r="D44" i="1"/>
  <c r="D43" i="1"/>
  <c r="D42" i="1"/>
  <c r="D41" i="1"/>
  <c r="D40" i="1"/>
  <c r="D39" i="1"/>
  <c r="D38" i="1"/>
  <c r="D37" i="1"/>
  <c r="D36" i="1"/>
  <c r="G34" i="1"/>
  <c r="D35" i="1"/>
  <c r="D34" i="1" s="1"/>
  <c r="C34" i="1"/>
  <c r="H34" i="1"/>
  <c r="F34" i="1"/>
  <c r="E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G16" i="1"/>
  <c r="G15" i="1" s="1"/>
  <c r="D17" i="1"/>
  <c r="D16" i="1" s="1"/>
  <c r="D15" i="1" s="1"/>
  <c r="C16" i="1"/>
  <c r="C15" i="1" s="1"/>
  <c r="H16" i="1"/>
  <c r="F16" i="1"/>
  <c r="E16" i="1"/>
  <c r="E15" i="1" s="1"/>
  <c r="H15" i="1"/>
  <c r="F15" i="1"/>
  <c r="H14" i="1"/>
  <c r="F14" i="1"/>
  <c r="H13" i="1"/>
  <c r="F13" i="1"/>
  <c r="H12" i="1"/>
  <c r="H111" i="1" s="1"/>
  <c r="F12" i="1"/>
  <c r="F111" i="1" s="1"/>
  <c r="D48" i="1" l="1"/>
  <c r="D47" i="1" s="1"/>
  <c r="D14" i="1" s="1"/>
  <c r="D13" i="1" s="1"/>
  <c r="D12" i="1" s="1"/>
  <c r="D111" i="1" s="1"/>
  <c r="D74" i="1"/>
  <c r="C14" i="1"/>
  <c r="C13" i="1" s="1"/>
  <c r="C12" i="1" s="1"/>
  <c r="C111" i="1" s="1"/>
  <c r="G47" i="1"/>
  <c r="G14" i="1" s="1"/>
  <c r="G13" i="1" s="1"/>
  <c r="G12" i="1" s="1"/>
  <c r="G111" i="1" s="1"/>
  <c r="D68" i="1"/>
  <c r="E47" i="1"/>
  <c r="E14" i="1" s="1"/>
  <c r="E13" i="1" s="1"/>
  <c r="E12" i="1" s="1"/>
  <c r="E111" i="1" s="1"/>
  <c r="E71" i="1"/>
</calcChain>
</file>

<file path=xl/sharedStrings.xml><?xml version="1.0" encoding="utf-8"?>
<sst xmlns="http://schemas.openxmlformats.org/spreadsheetml/2006/main" count="113" uniqueCount="113">
  <si>
    <t>GOBIERNO DEL ESTADO DE QUINTANA ROO</t>
  </si>
  <si>
    <t>ESTADO ANALÍTICO DEL PRESUPUESTO DE EGRESOS</t>
  </si>
  <si>
    <t>Clasificación Administrativa</t>
  </si>
  <si>
    <t>(Pesos)</t>
  </si>
  <si>
    <t>Entidad</t>
  </si>
  <si>
    <t>Aprobado</t>
  </si>
  <si>
    <t>Ampliaciones /Reducciones</t>
  </si>
  <si>
    <t>Modificado</t>
  </si>
  <si>
    <t>Devengado</t>
  </si>
  <si>
    <t>Pagado</t>
  </si>
  <si>
    <t>Subejercicio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</si>
  <si>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</si>
  <si>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</si>
  <si>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</si>
  <si>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</si>
  <si>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</si>
  <si>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</si>
  <si>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Infraestructura y Transporte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</si>
  <si>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</si>
  <si>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</si>
  <si>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</si>
  <si>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</si>
  <si>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</si>
  <si>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</si>
  <si>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</si>
  <si>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</si>
  <si>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</si>
  <si>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</si>
  <si>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</si>
  <si>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</si>
  <si>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</si>
  <si>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</si>
  <si>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</si>
  <si>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</si>
  <si>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</si>
  <si>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</si>
  <si>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</si>
  <si>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</si>
  <si>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Poder Legislativo</t>
  </si>
  <si>
    <t>Poder Judicial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</si>
  <si>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</si>
  <si>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</si>
  <si>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</si>
  <si>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</si>
  <si>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</si>
  <si>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</si>
  <si>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</si>
  <si>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</si>
  <si>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</si>
  <si>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</si>
  <si>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</si>
  <si>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</si>
  <si>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</si>
  <si>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</si>
  <si>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</si>
  <si>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</si>
  <si>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</si>
  <si>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</si>
  <si>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</si>
  <si>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</si>
  <si>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</si>
  <si>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</si>
  <si>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</si>
  <si>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</si>
  <si>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</si>
  <si>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</si>
  <si>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</si>
  <si>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</si>
  <si>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</si>
  <si>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</si>
  <si>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</si>
  <si>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</si>
  <si>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</si>
  <si>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</si>
  <si>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</si>
  <si>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</si>
  <si>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</si>
  <si>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</si>
  <si>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</si>
  <si>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</si>
  <si>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</si>
  <si>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</si>
  <si>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</si>
  <si>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</si>
  <si>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</si>
  <si>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</si>
  <si>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</si>
  <si>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</si>
  <si>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</si>
  <si>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Entidades Paraestatales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</si>
  <si>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</si>
  <si>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</si>
  <si>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</si>
  <si>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Sector Público Financiero del Estado de Quintana Roo</t>
  </si>
  <si>
    <t>Entidades Paraestatales Financieras No Monetarias con Participación Estatal Mayoritaria</t>
  </si>
  <si>
    <t>Otros Intermediarios Financieros</t>
  </si>
  <si>
    <t>Instituto Para el Desarrollo y Financiamiento del Estado de Quintana Roo</t>
  </si>
  <si>
    <t>Municipios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</si>
  <si>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</si>
  <si>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</si>
  <si>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</si>
  <si>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</si>
  <si>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</si>
  <si>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</si>
  <si>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</si>
  <si>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</si>
  <si>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</si>
  <si>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</si>
  <si>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</si>
  <si>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Deuda Pública</t>
  </si>
  <si>
    <t>Total</t>
  </si>
  <si>
    <t>Las cifras pueden presentar diferencias por redondeos.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</si>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</sst>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_-[$€-2]* #,##0.00_-;\-[$€-2]* #,##0.00_-;_-[$€-2]* &quot;-&quot;??_-"/>
  </numFmts>
  <fonts count="2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1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EBF5DF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20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166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4" borderId="7" xfId="2" applyFont="1" applyFill="1" applyBorder="1" applyAlignment="1">
      <alignment wrapText="1"/>
    </xf>
    <xf numFmtId="3" fontId="8" fillId="4" borderId="13" xfId="1" applyNumberFormat="1" applyFont="1" applyFill="1" applyBorder="1" applyAlignment="1"/>
    <xf numFmtId="3" fontId="8" fillId="4" borderId="8" xfId="1" applyNumberFormat="1" applyFont="1" applyFill="1" applyBorder="1" applyAlignment="1"/>
    <xf numFmtId="3" fontId="8" fillId="4" borderId="9" xfId="1" applyNumberFormat="1" applyFont="1" applyFill="1" applyBorder="1" applyAlignment="1"/>
    <xf numFmtId="0" fontId="10" fillId="0" borderId="0" xfId="0" applyFont="1"/>
    <xf numFmtId="0" fontId="8" fillId="4" borderId="10" xfId="0" applyFont="1" applyFill="1" applyBorder="1" applyAlignment="1">
      <alignment horizontal="left" wrapText="1" indent="1"/>
    </xf>
    <xf numFmtId="3" fontId="11" fillId="4" borderId="11" xfId="1" applyNumberFormat="1" applyFont="1" applyFill="1" applyBorder="1" applyAlignment="1"/>
    <xf numFmtId="3" fontId="11" fillId="4" borderId="12" xfId="1" applyNumberFormat="1" applyFont="1" applyFill="1" applyBorder="1" applyAlignment="1"/>
    <xf numFmtId="0" fontId="8" fillId="4" borderId="10" xfId="0" applyFont="1" applyFill="1" applyBorder="1" applyAlignment="1">
      <alignment horizontal="left" wrapText="1" indent="2"/>
    </xf>
    <xf numFmtId="0" fontId="8" fillId="5" borderId="0" xfId="0" applyFont="1" applyFill="1" applyAlignment="1">
      <alignment horizontal="left"/>
    </xf>
    <xf numFmtId="0" fontId="8" fillId="6" borderId="10" xfId="0" applyFont="1" applyFill="1" applyBorder="1" applyAlignment="1">
      <alignment horizontal="left" wrapText="1" indent="3"/>
    </xf>
    <xf numFmtId="3" fontId="11" fillId="6" borderId="11" xfId="1" applyNumberFormat="1" applyFont="1" applyFill="1" applyBorder="1" applyAlignment="1"/>
    <xf numFmtId="3" fontId="11" fillId="6" borderId="12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0" xfId="0" applyFont="1" applyFill="1" applyBorder="1" applyAlignment="1">
      <alignment horizontal="left" wrapText="1" indent="4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10" fillId="0" borderId="0" xfId="0" applyFont="1" applyFill="1"/>
    <xf numFmtId="0" fontId="12" fillId="0" borderId="0" xfId="0" applyFont="1" applyAlignment="1">
      <alignment horizontal="left"/>
    </xf>
    <xf numFmtId="0" fontId="12" fillId="0" borderId="10" xfId="0" applyFont="1" applyFill="1" applyBorder="1" applyAlignment="1">
      <alignment horizontal="left" wrapText="1" indent="5"/>
    </xf>
    <xf numFmtId="3" fontId="9" fillId="0" borderId="11" xfId="1" applyNumberFormat="1" applyFont="1" applyFill="1" applyBorder="1" applyAlignment="1"/>
    <xf numFmtId="3" fontId="9" fillId="0" borderId="12" xfId="1" applyNumberFormat="1" applyFont="1" applyFill="1" applyBorder="1" applyAlignment="1"/>
    <xf numFmtId="0" fontId="12" fillId="0" borderId="0" xfId="0" quotePrefix="1" applyFont="1" applyAlignment="1">
      <alignment horizontal="left"/>
    </xf>
    <xf numFmtId="0" fontId="4" fillId="0" borderId="0" xfId="0" applyFont="1"/>
    <xf numFmtId="0" fontId="13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10" xfId="0" applyFont="1" applyFill="1" applyBorder="1" applyAlignment="1">
      <alignment horizontal="left" wrapText="1" indent="5"/>
    </xf>
    <xf numFmtId="0" fontId="12" fillId="0" borderId="10" xfId="0" applyFont="1" applyFill="1" applyBorder="1" applyAlignment="1">
      <alignment horizontal="left" wrapText="1" indent="6"/>
    </xf>
    <xf numFmtId="0" fontId="0" fillId="0" borderId="0" xfId="0" applyFill="1"/>
    <xf numFmtId="0" fontId="14" fillId="0" borderId="0" xfId="0" applyFont="1" applyAlignment="1">
      <alignment horizontal="left"/>
    </xf>
    <xf numFmtId="0" fontId="9" fillId="0" borderId="10" xfId="0" applyFont="1" applyFill="1" applyBorder="1" applyAlignment="1">
      <alignment horizontal="left" wrapText="1" indent="5"/>
    </xf>
    <xf numFmtId="0" fontId="12" fillId="0" borderId="14" xfId="0" applyFont="1" applyFill="1" applyBorder="1" applyAlignment="1">
      <alignment horizontal="left" wrapText="1" indent="5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6" borderId="10" xfId="0" applyFont="1" applyFill="1" applyBorder="1" applyAlignment="1">
      <alignment horizontal="left" wrapText="1" indent="2"/>
    </xf>
    <xf numFmtId="0" fontId="12" fillId="0" borderId="10" xfId="0" applyFont="1" applyFill="1" applyBorder="1" applyAlignment="1">
      <alignment horizontal="left" wrapText="1" indent="4"/>
    </xf>
    <xf numFmtId="0" fontId="12" fillId="0" borderId="14" xfId="0" applyFont="1" applyFill="1" applyBorder="1" applyAlignment="1">
      <alignment horizontal="left" wrapText="1" indent="3"/>
    </xf>
    <xf numFmtId="164" fontId="6" fillId="7" borderId="15" xfId="0" applyNumberFormat="1" applyFont="1" applyFill="1" applyBorder="1" applyAlignment="1">
      <alignment horizontal="left" wrapText="1" indent="1"/>
    </xf>
    <xf numFmtId="3" fontId="6" fillId="7" borderId="16" xfId="1" applyNumberFormat="1" applyFont="1" applyFill="1" applyBorder="1" applyAlignment="1"/>
    <xf numFmtId="3" fontId="6" fillId="7" borderId="17" xfId="1" applyNumberFormat="1" applyFont="1" applyFill="1" applyBorder="1" applyAlignment="1"/>
    <xf numFmtId="0" fontId="12" fillId="0" borderId="18" xfId="0" applyFont="1" applyFill="1" applyBorder="1" applyAlignment="1"/>
    <xf numFmtId="0" fontId="12" fillId="0" borderId="0" xfId="0" applyFont="1" applyAlignment="1"/>
    <xf numFmtId="43" fontId="9" fillId="0" borderId="0" xfId="1" applyFont="1"/>
    <xf numFmtId="165" fontId="9" fillId="0" borderId="0" xfId="1" applyNumberFormat="1" applyFont="1"/>
    <xf numFmtId="0" fontId="17" fillId="0" borderId="0" xfId="0" applyFont="1" applyAlignment="1"/>
    <xf numFmtId="43" fontId="15" fillId="0" borderId="0" xfId="1" applyFont="1"/>
    <xf numFmtId="165" fontId="15" fillId="0" borderId="0" xfId="1" applyNumberFormat="1" applyFont="1"/>
    <xf numFmtId="17" fontId="1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58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8" xfId="151"/>
    <cellStyle name="Normal 8 2" xfId="152"/>
    <cellStyle name="Normal 8 3" xfId="153"/>
    <cellStyle name="Normal 9" xfId="154"/>
    <cellStyle name="Porcentual 2" xfId="155"/>
    <cellStyle name="Porcentual 3" xfId="156"/>
    <cellStyle name="Título de hoja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196851</xdr:colOff>
      <xdr:row>0</xdr:row>
      <xdr:rowOff>77787</xdr:rowOff>
    </xdr:from>
    <xdr:to>
      <xdr:col>1</xdr:col>
      <xdr:colOff>1082676</xdr:colOff>
      <xdr:row>4</xdr:row>
      <xdr:rowOff>164322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BBEE87B-D76E-4FA7-9528-1388FFC87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77787"/>
          <a:ext cx="885825" cy="816785"/>
        </a:xfrm>
        <a:prstGeom prst="rect">
          <a:avLst/>
        </a:prstGeom>
      </xdr:spPr>
    </xdr:pic>
    <xdr:clientData/>
  </xdr:twoCellAnchor>
  <xdr:twoCellAnchor editAs="oneCell">
    <xdr:from>
      <xdr:col>6</xdr:col>
      <xdr:colOff>592137</xdr:colOff>
      <xdr:row>0</xdr:row>
      <xdr:rowOff>76200</xdr:rowOff>
    </xdr:from>
    <xdr:to>
      <xdr:col>7</xdr:col>
      <xdr:colOff>689389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3E69C2C0-E028-4713-8944-011956C63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8220075" y="76200"/>
          <a:ext cx="1010064" cy="77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19"/>
  <sheetViews>
    <sheetView showGridLines="0" tabSelected="1" zoomScale="120" zoomScaleNormal="120" workbookViewId="0">
      <selection activeCell="B1" sqref="B1:H112"/>
    </sheetView>
  </sheetViews>
  <sheetFormatPr baseColWidth="10" defaultRowHeight="14.25"/>
  <cols>
    <col min="1" max="1" width="8.5" style="72" customWidth="1"/>
    <col min="2" max="2" width="43" style="2" bestFit="1" customWidth="1"/>
    <col min="3" max="3" width="12.625" style="3" customWidth="1"/>
    <col min="4" max="7" width="12" style="3" customWidth="1"/>
    <col min="8" max="8" width="11.25" style="3" bestFit="1" customWidth="1"/>
    <col min="9" max="10" width="12" bestFit="1" customWidth="1"/>
  </cols>
  <sheetData>
    <row r="1" spans="1:15">
      <c r="A1" s="1"/>
      <c r="I1" s="3"/>
      <c r="J1" s="3"/>
      <c r="K1" s="3"/>
    </row>
    <row r="2" spans="1:15">
      <c r="A2" s="1"/>
      <c r="I2" s="3"/>
      <c r="J2" s="3"/>
      <c r="K2" s="3"/>
    </row>
    <row r="3" spans="1:15">
      <c r="A3" s="1"/>
      <c r="I3" s="3"/>
      <c r="J3" s="3"/>
      <c r="K3" s="3"/>
    </row>
    <row r="4" spans="1:15">
      <c r="A4" s="1"/>
      <c r="I4" s="3"/>
      <c r="J4" s="3"/>
      <c r="K4" s="3"/>
    </row>
    <row r="5" spans="1:15">
      <c r="A5" s="1"/>
      <c r="I5" s="3"/>
      <c r="J5" s="3"/>
      <c r="K5" s="3"/>
    </row>
    <row r="6" spans="1:15" s="8" customFormat="1" ht="14.25" customHeight="1">
      <c r="A6" s="4"/>
      <c r="B6" s="5" t="s">
        <v>0</v>
      </c>
      <c r="C6" s="6"/>
      <c r="D6" s="6"/>
      <c r="E6" s="6"/>
      <c r="F6" s="6"/>
      <c r="G6" s="6"/>
      <c r="H6" s="7"/>
    </row>
    <row r="7" spans="1:15" s="8" customFormat="1" ht="14.25" customHeight="1">
      <c r="A7" s="4"/>
      <c r="B7" s="9" t="s">
        <v>1</v>
      </c>
      <c r="C7" s="10"/>
      <c r="D7" s="10"/>
      <c r="E7" s="10"/>
      <c r="F7" s="10"/>
      <c r="G7" s="10"/>
      <c r="H7" s="11"/>
    </row>
    <row r="8" spans="1:15" s="8" customFormat="1" ht="14.25" customHeight="1">
      <c r="A8" s="4"/>
      <c r="B8" s="12" t="s">
        <v>2</v>
      </c>
      <c r="C8" s="13"/>
      <c r="D8" s="13"/>
      <c r="E8" s="13"/>
      <c r="F8" s="13"/>
      <c r="G8" s="13"/>
      <c r="H8" s="14"/>
    </row>
    <row r="9" spans="1:15" s="8" customFormat="1" ht="14.25" customHeight="1">
      <c r="A9" s="4"/>
      <c r="B9" s="12" t="s">
        <v>112</v>
      </c>
      <c r="C9" s="13"/>
      <c r="D9" s="13"/>
      <c r="E9" s="13"/>
      <c r="F9" s="13"/>
      <c r="G9" s="13"/>
      <c r="H9" s="14"/>
    </row>
    <row r="10" spans="1:15" s="8" customFormat="1" ht="14.25" customHeight="1">
      <c r="A10" s="4"/>
      <c r="B10" s="15" t="s">
        <v>3</v>
      </c>
      <c r="C10" s="16"/>
      <c r="D10" s="16"/>
      <c r="E10" s="16"/>
      <c r="F10" s="16"/>
      <c r="G10" s="16"/>
      <c r="H10" s="17"/>
    </row>
    <row r="11" spans="1:15" s="22" customFormat="1" ht="28.5" customHeight="1">
      <c r="A11" s="18"/>
      <c r="B11" s="19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  <c r="H11" s="21" t="s">
        <v>10</v>
      </c>
    </row>
    <row r="12" spans="1:15" s="28" customFormat="1" ht="15">
      <c r="A12" s="23"/>
      <c r="B12" s="24" t="s">
        <v>11</v>
      </c>
      <c r="C12" s="25">
        <f t="shared" ref="C12:H12" si="0">C13+C94</f>
        <v>15692985116</v>
      </c>
      <c r="D12" s="26">
        <f t="shared" si="0"/>
        <v>4676115290.3900003</v>
      </c>
      <c r="E12" s="26">
        <f t="shared" si="0"/>
        <v>20369100406.389999</v>
      </c>
      <c r="F12" s="26">
        <f t="shared" si="0"/>
        <v>15675569730.329998</v>
      </c>
      <c r="G12" s="26">
        <f t="shared" si="0"/>
        <v>14109855818.599998</v>
      </c>
      <c r="H12" s="27">
        <f t="shared" si="0"/>
        <v>4693530676.0600004</v>
      </c>
    </row>
    <row r="13" spans="1:15" s="28" customFormat="1" ht="15">
      <c r="A13" s="23"/>
      <c r="B13" s="29" t="s">
        <v>12</v>
      </c>
      <c r="C13" s="30">
        <f t="shared" ref="C13:H13" si="1">C14+C90</f>
        <v>15674734219</v>
      </c>
      <c r="D13" s="30">
        <f t="shared" si="1"/>
        <v>4677239050.4900007</v>
      </c>
      <c r="E13" s="30">
        <f t="shared" si="1"/>
        <v>20351973269.489998</v>
      </c>
      <c r="F13" s="30">
        <f t="shared" si="1"/>
        <v>15667690204.919998</v>
      </c>
      <c r="G13" s="30">
        <f t="shared" si="1"/>
        <v>14102519343.189999</v>
      </c>
      <c r="H13" s="31">
        <f t="shared" si="1"/>
        <v>4684283064.5700006</v>
      </c>
      <c r="J13"/>
      <c r="K13"/>
      <c r="L13"/>
      <c r="M13"/>
      <c r="N13"/>
      <c r="O13"/>
    </row>
    <row r="14" spans="1:15" s="28" customFormat="1" ht="15">
      <c r="A14" s="23"/>
      <c r="B14" s="32" t="s">
        <v>13</v>
      </c>
      <c r="C14" s="30">
        <f t="shared" ref="C14:H14" si="2">C15+C47</f>
        <v>15674734219</v>
      </c>
      <c r="D14" s="30">
        <f t="shared" si="2"/>
        <v>4677239050.4900007</v>
      </c>
      <c r="E14" s="30">
        <f t="shared" si="2"/>
        <v>20351973269.489998</v>
      </c>
      <c r="F14" s="30">
        <f t="shared" si="2"/>
        <v>15667690204.919998</v>
      </c>
      <c r="G14" s="30">
        <f t="shared" si="2"/>
        <v>14102519343.189999</v>
      </c>
      <c r="H14" s="31">
        <f t="shared" si="2"/>
        <v>4684283064.5700006</v>
      </c>
      <c r="J14"/>
      <c r="K14"/>
      <c r="L14"/>
      <c r="M14"/>
      <c r="N14"/>
      <c r="O14"/>
    </row>
    <row r="15" spans="1:15" s="28" customFormat="1" ht="15">
      <c r="A15" s="33"/>
      <c r="B15" s="34" t="s">
        <v>14</v>
      </c>
      <c r="C15" s="35">
        <f>C16+SUM(C39:C46)</f>
        <v>6879614588</v>
      </c>
      <c r="D15" s="35">
        <f t="shared" ref="D15:H15" si="3">D16+SUM(D39:D46)</f>
        <v>2183566682.5100012</v>
      </c>
      <c r="E15" s="35">
        <f t="shared" si="3"/>
        <v>9063181270.5100002</v>
      </c>
      <c r="F15" s="35">
        <f t="shared" si="3"/>
        <v>6080752641.9100008</v>
      </c>
      <c r="G15" s="35">
        <f t="shared" si="3"/>
        <v>5354730587.8599997</v>
      </c>
      <c r="H15" s="36">
        <f t="shared" si="3"/>
        <v>2982428628.6000009</v>
      </c>
      <c r="J15"/>
      <c r="K15"/>
      <c r="L15"/>
      <c r="M15"/>
      <c r="N15"/>
      <c r="O15"/>
    </row>
    <row r="16" spans="1:15" s="41" customFormat="1" ht="15">
      <c r="A16" s="37"/>
      <c r="B16" s="38" t="s">
        <v>15</v>
      </c>
      <c r="C16" s="39">
        <f t="shared" ref="C16:H16" si="4">SUM(C17:C34)</f>
        <v>5166584120</v>
      </c>
      <c r="D16" s="39">
        <f t="shared" si="4"/>
        <v>1962976459.710001</v>
      </c>
      <c r="E16" s="39">
        <f t="shared" si="4"/>
        <v>7129560579.710001</v>
      </c>
      <c r="F16" s="39">
        <f t="shared" si="4"/>
        <v>4173640135.5700006</v>
      </c>
      <c r="G16" s="39">
        <f t="shared" si="4"/>
        <v>3563737374.0799994</v>
      </c>
      <c r="H16" s="40">
        <f t="shared" si="4"/>
        <v>2955920444.1400008</v>
      </c>
      <c r="J16"/>
      <c r="K16"/>
      <c r="L16"/>
      <c r="M16"/>
      <c r="N16"/>
      <c r="O16"/>
    </row>
    <row r="17" spans="1:15" s="28" customFormat="1" ht="15">
      <c r="A17" s="42"/>
      <c r="B17" s="43" t="s">
        <v>16</v>
      </c>
      <c r="C17" s="44">
        <v>240864929</v>
      </c>
      <c r="D17" s="44">
        <f t="shared" ref="D17:D33" si="5">E17-C17</f>
        <v>9182889.0000001192</v>
      </c>
      <c r="E17" s="44">
        <v>250047818.00000012</v>
      </c>
      <c r="F17" s="44">
        <v>169154851.72000003</v>
      </c>
      <c r="G17" s="44">
        <v>145730327.16999996</v>
      </c>
      <c r="H17" s="45">
        <v>80892966.28000012</v>
      </c>
      <c r="J17"/>
      <c r="K17"/>
      <c r="L17"/>
      <c r="M17"/>
      <c r="N17"/>
      <c r="O17"/>
    </row>
    <row r="18" spans="1:15">
      <c r="A18" s="42"/>
      <c r="B18" s="43" t="s">
        <v>17</v>
      </c>
      <c r="C18" s="44">
        <v>117744235</v>
      </c>
      <c r="D18" s="44">
        <f t="shared" si="5"/>
        <v>795377172.18999934</v>
      </c>
      <c r="E18" s="44">
        <v>913121407.18999934</v>
      </c>
      <c r="F18" s="44">
        <v>299698857.71000004</v>
      </c>
      <c r="G18" s="44">
        <v>292933226.54000002</v>
      </c>
      <c r="H18" s="45">
        <v>613422549.48000014</v>
      </c>
    </row>
    <row r="19" spans="1:15">
      <c r="A19" s="42"/>
      <c r="B19" s="43" t="s">
        <v>18</v>
      </c>
      <c r="C19" s="44">
        <v>141603769</v>
      </c>
      <c r="D19" s="44">
        <f t="shared" si="5"/>
        <v>504948552.30000079</v>
      </c>
      <c r="E19" s="44">
        <v>646552321.30000079</v>
      </c>
      <c r="F19" s="44">
        <v>592890884.87000024</v>
      </c>
      <c r="G19" s="44">
        <v>583379700.36000001</v>
      </c>
      <c r="H19" s="45">
        <v>53661436.430000097</v>
      </c>
    </row>
    <row r="20" spans="1:15">
      <c r="A20" s="42"/>
      <c r="B20" s="43" t="s">
        <v>19</v>
      </c>
      <c r="C20" s="44">
        <v>8602817</v>
      </c>
      <c r="D20" s="44">
        <f t="shared" si="5"/>
        <v>326931.40999999642</v>
      </c>
      <c r="E20" s="44">
        <v>8929748.4099999964</v>
      </c>
      <c r="F20" s="44">
        <v>8021313.4900000002</v>
      </c>
      <c r="G20" s="44">
        <v>7710133.2400000021</v>
      </c>
      <c r="H20" s="45">
        <v>908434.91999999993</v>
      </c>
    </row>
    <row r="21" spans="1:15">
      <c r="A21" s="42"/>
      <c r="B21" s="43" t="s">
        <v>20</v>
      </c>
      <c r="C21" s="44">
        <v>553333320</v>
      </c>
      <c r="D21" s="44">
        <f t="shared" si="5"/>
        <v>310049914.00000143</v>
      </c>
      <c r="E21" s="44">
        <v>863383234.00000143</v>
      </c>
      <c r="F21" s="44">
        <v>813591378.23999989</v>
      </c>
      <c r="G21" s="44">
        <v>648002944.31999946</v>
      </c>
      <c r="H21" s="45">
        <v>49791855.760000035</v>
      </c>
    </row>
    <row r="22" spans="1:15">
      <c r="A22" s="42"/>
      <c r="B22" s="43" t="s">
        <v>21</v>
      </c>
      <c r="C22" s="44">
        <v>54808802</v>
      </c>
      <c r="D22" s="44">
        <f t="shared" si="5"/>
        <v>160161429.55000025</v>
      </c>
      <c r="E22" s="44">
        <v>214970231.55000025</v>
      </c>
      <c r="F22" s="44">
        <v>166901680.91</v>
      </c>
      <c r="G22" s="44">
        <v>104869872.59</v>
      </c>
      <c r="H22" s="45">
        <v>48068550.640000053</v>
      </c>
    </row>
    <row r="23" spans="1:15">
      <c r="A23" s="42"/>
      <c r="B23" s="43" t="s">
        <v>22</v>
      </c>
      <c r="C23" s="44">
        <v>34325842</v>
      </c>
      <c r="D23" s="44">
        <f t="shared" si="5"/>
        <v>159591798.01999989</v>
      </c>
      <c r="E23" s="44">
        <v>193917640.01999989</v>
      </c>
      <c r="F23" s="44">
        <v>109764821.15999994</v>
      </c>
      <c r="G23" s="44">
        <v>73101044.22999993</v>
      </c>
      <c r="H23" s="45">
        <v>84152818.860000044</v>
      </c>
    </row>
    <row r="24" spans="1:15">
      <c r="A24" s="42"/>
      <c r="B24" s="43" t="s">
        <v>23</v>
      </c>
      <c r="C24" s="44">
        <v>354057763</v>
      </c>
      <c r="D24" s="44">
        <f t="shared" si="5"/>
        <v>16218297.319999874</v>
      </c>
      <c r="E24" s="44">
        <v>370276060.31999987</v>
      </c>
      <c r="F24" s="44">
        <v>269870921.75000012</v>
      </c>
      <c r="G24" s="44">
        <v>146218231.48999992</v>
      </c>
      <c r="H24" s="45">
        <v>100405138.56999998</v>
      </c>
    </row>
    <row r="25" spans="1:15">
      <c r="A25" s="46"/>
      <c r="B25" s="43" t="s">
        <v>24</v>
      </c>
      <c r="C25" s="44">
        <v>62424227</v>
      </c>
      <c r="D25" s="44">
        <f t="shared" si="5"/>
        <v>55657316.049999878</v>
      </c>
      <c r="E25" s="44">
        <v>118081543.04999988</v>
      </c>
      <c r="F25" s="44">
        <v>89765722.640000045</v>
      </c>
      <c r="G25" s="44">
        <v>86237138.800000027</v>
      </c>
      <c r="H25" s="45">
        <v>28315820.41</v>
      </c>
    </row>
    <row r="26" spans="1:15" s="47" customFormat="1">
      <c r="A26" s="46"/>
      <c r="B26" s="43" t="s">
        <v>25</v>
      </c>
      <c r="C26" s="44">
        <v>192815329</v>
      </c>
      <c r="D26" s="44">
        <f t="shared" si="5"/>
        <v>75312177.369999975</v>
      </c>
      <c r="E26" s="44">
        <v>268127506.36999997</v>
      </c>
      <c r="F26" s="44">
        <v>258086270.69999996</v>
      </c>
      <c r="G26" s="44">
        <v>219453927.72000006</v>
      </c>
      <c r="H26" s="45">
        <v>10041235.669999998</v>
      </c>
    </row>
    <row r="27" spans="1:15">
      <c r="A27" s="42"/>
      <c r="B27" s="43" t="s">
        <v>26</v>
      </c>
      <c r="C27" s="44">
        <v>66910405</v>
      </c>
      <c r="D27" s="44">
        <f t="shared" si="5"/>
        <v>78650270.539999813</v>
      </c>
      <c r="E27" s="44">
        <v>145560675.53999981</v>
      </c>
      <c r="F27" s="44">
        <v>120322933.19</v>
      </c>
      <c r="G27" s="44">
        <v>98406271.699999914</v>
      </c>
      <c r="H27" s="45">
        <v>25237742.350000024</v>
      </c>
    </row>
    <row r="28" spans="1:15">
      <c r="A28" s="42"/>
      <c r="B28" s="43" t="s">
        <v>27</v>
      </c>
      <c r="C28" s="44">
        <v>34873005</v>
      </c>
      <c r="D28" s="44">
        <f t="shared" si="5"/>
        <v>1549121.8299999833</v>
      </c>
      <c r="E28" s="44">
        <v>36422126.829999983</v>
      </c>
      <c r="F28" s="44">
        <v>22748416.019999977</v>
      </c>
      <c r="G28" s="44">
        <v>20478371.069999982</v>
      </c>
      <c r="H28" s="45">
        <v>13673710.810000001</v>
      </c>
    </row>
    <row r="29" spans="1:15">
      <c r="A29" s="42"/>
      <c r="B29" s="43" t="s">
        <v>28</v>
      </c>
      <c r="C29" s="44">
        <v>154562719</v>
      </c>
      <c r="D29" s="44">
        <f t="shared" si="5"/>
        <v>230634605.02000052</v>
      </c>
      <c r="E29" s="44">
        <v>385197324.02000052</v>
      </c>
      <c r="F29" s="44">
        <v>312069381.22000086</v>
      </c>
      <c r="G29" s="44">
        <v>283403665.96000022</v>
      </c>
      <c r="H29" s="45">
        <v>73127942.800000101</v>
      </c>
    </row>
    <row r="30" spans="1:15">
      <c r="A30" s="42"/>
      <c r="B30" s="43" t="s">
        <v>29</v>
      </c>
      <c r="C30" s="44">
        <v>841799643</v>
      </c>
      <c r="D30" s="44">
        <f t="shared" si="5"/>
        <v>194224070.44999957</v>
      </c>
      <c r="E30" s="44">
        <v>1036023713.4499996</v>
      </c>
      <c r="F30" s="44">
        <v>746760194.96000016</v>
      </c>
      <c r="G30" s="44">
        <v>683922312.09999979</v>
      </c>
      <c r="H30" s="45">
        <v>289263518.48999995</v>
      </c>
    </row>
    <row r="31" spans="1:15">
      <c r="A31" s="42"/>
      <c r="B31" s="43" t="s">
        <v>30</v>
      </c>
      <c r="C31" s="44">
        <v>45558997</v>
      </c>
      <c r="D31" s="44">
        <f t="shared" si="5"/>
        <v>262782070.92000002</v>
      </c>
      <c r="E31" s="44">
        <v>308341067.92000002</v>
      </c>
      <c r="F31" s="44">
        <v>99306185.329999894</v>
      </c>
      <c r="G31" s="44">
        <v>77433181.189999893</v>
      </c>
      <c r="H31" s="45">
        <v>209034882.59000027</v>
      </c>
    </row>
    <row r="32" spans="1:15">
      <c r="A32" s="42"/>
      <c r="B32" s="43" t="s">
        <v>31</v>
      </c>
      <c r="C32" s="44">
        <v>84879007</v>
      </c>
      <c r="D32" s="44">
        <f t="shared" si="5"/>
        <v>9961222.0599998832</v>
      </c>
      <c r="E32" s="44">
        <v>94840229.059999883</v>
      </c>
      <c r="F32" s="44">
        <v>41521560.67999997</v>
      </c>
      <c r="G32" s="44">
        <v>40848255.749999993</v>
      </c>
      <c r="H32" s="45">
        <v>53318668.38000007</v>
      </c>
    </row>
    <row r="33" spans="1:8">
      <c r="A33" s="48"/>
      <c r="B33" s="43" t="s">
        <v>32</v>
      </c>
      <c r="C33" s="44">
        <v>59459174</v>
      </c>
      <c r="D33" s="44">
        <f t="shared" si="5"/>
        <v>3051276.8799999431</v>
      </c>
      <c r="E33" s="44">
        <v>62510450.879999943</v>
      </c>
      <c r="F33" s="44">
        <v>53164760.979999982</v>
      </c>
      <c r="G33" s="44">
        <v>51608769.849999979</v>
      </c>
      <c r="H33" s="45">
        <v>9345689.8999999966</v>
      </c>
    </row>
    <row r="34" spans="1:8" s="28" customFormat="1" ht="15">
      <c r="A34" s="49"/>
      <c r="B34" s="50" t="s">
        <v>33</v>
      </c>
      <c r="C34" s="39">
        <f>SUM(C35:C38)</f>
        <v>2117960137</v>
      </c>
      <c r="D34" s="39">
        <f t="shared" ref="D34:H34" si="6">SUM(D35:D38)</f>
        <v>-904702655.20000017</v>
      </c>
      <c r="E34" s="39">
        <f t="shared" si="6"/>
        <v>1213257481.7999997</v>
      </c>
      <c r="F34" s="39">
        <f t="shared" si="6"/>
        <v>0</v>
      </c>
      <c r="G34" s="39">
        <f t="shared" si="6"/>
        <v>0</v>
      </c>
      <c r="H34" s="40">
        <f t="shared" si="6"/>
        <v>1213257481.7999997</v>
      </c>
    </row>
    <row r="35" spans="1:8">
      <c r="A35" s="42"/>
      <c r="B35" s="51" t="s">
        <v>34</v>
      </c>
      <c r="C35" s="44">
        <v>0</v>
      </c>
      <c r="D35" s="44">
        <f t="shared" ref="D35:D46" si="7">E35-C35</f>
        <v>0</v>
      </c>
      <c r="E35" s="44">
        <v>0</v>
      </c>
      <c r="F35" s="44">
        <v>0</v>
      </c>
      <c r="G35" s="44">
        <v>0</v>
      </c>
      <c r="H35" s="45">
        <v>0</v>
      </c>
    </row>
    <row r="36" spans="1:8">
      <c r="A36" s="42"/>
      <c r="B36" s="51" t="s">
        <v>35</v>
      </c>
      <c r="C36" s="44">
        <v>2021960137</v>
      </c>
      <c r="D36" s="44">
        <f t="shared" si="7"/>
        <v>-1022998631.9700001</v>
      </c>
      <c r="E36" s="44">
        <v>998961505.02999985</v>
      </c>
      <c r="F36" s="44">
        <v>0</v>
      </c>
      <c r="G36" s="44">
        <v>0</v>
      </c>
      <c r="H36" s="45">
        <v>998961505.02999985</v>
      </c>
    </row>
    <row r="37" spans="1:8">
      <c r="A37" s="42"/>
      <c r="B37" s="51" t="s">
        <v>36</v>
      </c>
      <c r="C37" s="44">
        <v>75000000</v>
      </c>
      <c r="D37" s="44">
        <f t="shared" si="7"/>
        <v>-15186000</v>
      </c>
      <c r="E37" s="44">
        <v>59814000</v>
      </c>
      <c r="F37" s="44">
        <v>0</v>
      </c>
      <c r="G37" s="44">
        <v>0</v>
      </c>
      <c r="H37" s="45">
        <v>59814000</v>
      </c>
    </row>
    <row r="38" spans="1:8">
      <c r="A38" s="42"/>
      <c r="B38" s="51" t="s">
        <v>37</v>
      </c>
      <c r="C38" s="44">
        <v>21000000</v>
      </c>
      <c r="D38" s="44">
        <f t="shared" si="7"/>
        <v>133481976.76999998</v>
      </c>
      <c r="E38" s="44">
        <v>154481976.76999998</v>
      </c>
      <c r="F38" s="44">
        <v>0</v>
      </c>
      <c r="G38" s="44">
        <v>0</v>
      </c>
      <c r="H38" s="45">
        <v>154481976.76999998</v>
      </c>
    </row>
    <row r="39" spans="1:8" s="52" customFormat="1">
      <c r="A39" s="37"/>
      <c r="B39" s="38" t="s">
        <v>38</v>
      </c>
      <c r="C39" s="39">
        <v>452835700</v>
      </c>
      <c r="D39" s="39">
        <f t="shared" si="7"/>
        <v>107876538.5</v>
      </c>
      <c r="E39" s="39">
        <v>560712238.5</v>
      </c>
      <c r="F39" s="39">
        <v>550989168</v>
      </c>
      <c r="G39" s="39">
        <v>520027796</v>
      </c>
      <c r="H39" s="40">
        <v>9723070.5</v>
      </c>
    </row>
    <row r="40" spans="1:8" s="41" customFormat="1" ht="15">
      <c r="A40" s="37"/>
      <c r="B40" s="38" t="s">
        <v>39</v>
      </c>
      <c r="C40" s="39">
        <v>527023948</v>
      </c>
      <c r="D40" s="39">
        <f t="shared" si="7"/>
        <v>-36977254.310000002</v>
      </c>
      <c r="E40" s="39">
        <v>490046693.69</v>
      </c>
      <c r="F40" s="39">
        <v>487432713.69</v>
      </c>
      <c r="G40" s="39">
        <v>481442803.70999998</v>
      </c>
      <c r="H40" s="40">
        <v>2613980</v>
      </c>
    </row>
    <row r="41" spans="1:8">
      <c r="A41" s="42"/>
      <c r="B41" s="38" t="s">
        <v>40</v>
      </c>
      <c r="C41" s="39">
        <v>180928392</v>
      </c>
      <c r="D41" s="39">
        <f t="shared" si="7"/>
        <v>40283203.330000013</v>
      </c>
      <c r="E41" s="39">
        <v>221211595.33000001</v>
      </c>
      <c r="F41" s="39">
        <v>214160088.02000001</v>
      </c>
      <c r="G41" s="39">
        <v>197037583.01999998</v>
      </c>
      <c r="H41" s="40">
        <v>7051507.3099999987</v>
      </c>
    </row>
    <row r="42" spans="1:8" ht="25.5">
      <c r="A42" s="42"/>
      <c r="B42" s="38" t="s">
        <v>41</v>
      </c>
      <c r="C42" s="39">
        <v>36193469</v>
      </c>
      <c r="D42" s="39">
        <f t="shared" si="7"/>
        <v>1869135.9200000018</v>
      </c>
      <c r="E42" s="39">
        <v>38062604.920000002</v>
      </c>
      <c r="F42" s="39">
        <v>37920315.900000006</v>
      </c>
      <c r="G42" s="39">
        <v>37619291.24000001</v>
      </c>
      <c r="H42" s="40">
        <v>142289.01999999996</v>
      </c>
    </row>
    <row r="43" spans="1:8">
      <c r="A43" s="42"/>
      <c r="B43" s="38" t="s">
        <v>42</v>
      </c>
      <c r="C43" s="39">
        <v>24424897</v>
      </c>
      <c r="D43" s="39">
        <f t="shared" si="7"/>
        <v>4044135.5600000024</v>
      </c>
      <c r="E43" s="39">
        <v>28469032.560000002</v>
      </c>
      <c r="F43" s="39">
        <v>28469032.560000002</v>
      </c>
      <c r="G43" s="39">
        <v>28366180.560000002</v>
      </c>
      <c r="H43" s="40">
        <v>0</v>
      </c>
    </row>
    <row r="44" spans="1:8" ht="25.5">
      <c r="A44" s="42"/>
      <c r="B44" s="38" t="s">
        <v>43</v>
      </c>
      <c r="C44" s="39">
        <v>26306606</v>
      </c>
      <c r="D44" s="39">
        <f t="shared" si="7"/>
        <v>1573926.8699999973</v>
      </c>
      <c r="E44" s="39">
        <v>27880532.869999997</v>
      </c>
      <c r="F44" s="39">
        <v>27797315</v>
      </c>
      <c r="G44" s="39">
        <v>27797315</v>
      </c>
      <c r="H44" s="40">
        <v>83217.870000000054</v>
      </c>
    </row>
    <row r="45" spans="1:8">
      <c r="A45" s="42"/>
      <c r="B45" s="38" t="s">
        <v>44</v>
      </c>
      <c r="C45" s="39">
        <v>465317456</v>
      </c>
      <c r="D45" s="39">
        <f t="shared" si="7"/>
        <v>65289850.220000029</v>
      </c>
      <c r="E45" s="39">
        <v>530607306.22000003</v>
      </c>
      <c r="F45" s="39">
        <v>523748336.46000004</v>
      </c>
      <c r="G45" s="39">
        <v>465993255.54000002</v>
      </c>
      <c r="H45" s="40">
        <v>6858969.7600000007</v>
      </c>
    </row>
    <row r="46" spans="1:8" ht="25.5">
      <c r="A46" s="53"/>
      <c r="B46" s="38" t="s">
        <v>45</v>
      </c>
      <c r="C46" s="39">
        <v>0</v>
      </c>
      <c r="D46" s="39">
        <f t="shared" si="7"/>
        <v>36630686.709999986</v>
      </c>
      <c r="E46" s="39">
        <v>36630686.709999986</v>
      </c>
      <c r="F46" s="39">
        <v>36595536.709999986</v>
      </c>
      <c r="G46" s="39">
        <v>32708988.710000012</v>
      </c>
      <c r="H46" s="40">
        <v>35150</v>
      </c>
    </row>
    <row r="47" spans="1:8" s="28" customFormat="1" ht="26.25">
      <c r="A47" s="33"/>
      <c r="B47" s="34" t="s">
        <v>46</v>
      </c>
      <c r="C47" s="35">
        <f t="shared" ref="C47:H47" si="8">C48+C78+C68+C71+C86+C80+C74</f>
        <v>8795119631</v>
      </c>
      <c r="D47" s="35">
        <f t="shared" si="8"/>
        <v>2493672367.9799995</v>
      </c>
      <c r="E47" s="35">
        <f t="shared" si="8"/>
        <v>11288791998.98</v>
      </c>
      <c r="F47" s="35">
        <f t="shared" si="8"/>
        <v>9586937563.0099983</v>
      </c>
      <c r="G47" s="35">
        <f t="shared" si="8"/>
        <v>8747788755.3299999</v>
      </c>
      <c r="H47" s="36">
        <f t="shared" si="8"/>
        <v>1701854435.97</v>
      </c>
    </row>
    <row r="48" spans="1:8" s="41" customFormat="1" ht="15">
      <c r="A48" s="37"/>
      <c r="B48" s="38" t="s">
        <v>47</v>
      </c>
      <c r="C48" s="39">
        <f>SUM(C49:C67)</f>
        <v>5786850580</v>
      </c>
      <c r="D48" s="39">
        <f t="shared" ref="D48:H48" si="9">SUM(D49:D67)</f>
        <v>1155726614.7900004</v>
      </c>
      <c r="E48" s="39">
        <f t="shared" si="9"/>
        <v>6942577194.7900009</v>
      </c>
      <c r="F48" s="39">
        <f t="shared" si="9"/>
        <v>5487387531.0900002</v>
      </c>
      <c r="G48" s="39">
        <f t="shared" si="9"/>
        <v>5300225350.6300001</v>
      </c>
      <c r="H48" s="40">
        <f t="shared" si="9"/>
        <v>1455189663.7</v>
      </c>
    </row>
    <row r="49" spans="1:8" s="47" customFormat="1">
      <c r="A49" s="42"/>
      <c r="B49" s="43" t="s">
        <v>48</v>
      </c>
      <c r="C49" s="44">
        <v>4330346860</v>
      </c>
      <c r="D49" s="44">
        <f t="shared" ref="D49:D67" si="10">E49-C49</f>
        <v>144215051.69000053</v>
      </c>
      <c r="E49" s="44">
        <v>4474561911.6900005</v>
      </c>
      <c r="F49" s="44">
        <v>3151239492.4400001</v>
      </c>
      <c r="G49" s="44">
        <v>3108300696.3099999</v>
      </c>
      <c r="H49" s="45">
        <v>1323322419.25</v>
      </c>
    </row>
    <row r="50" spans="1:8">
      <c r="A50" s="42"/>
      <c r="B50" s="43" t="s">
        <v>49</v>
      </c>
      <c r="C50" s="44">
        <v>353854931</v>
      </c>
      <c r="D50" s="44">
        <f t="shared" si="10"/>
        <v>165068371.89999998</v>
      </c>
      <c r="E50" s="44">
        <v>518923302.89999998</v>
      </c>
      <c r="F50" s="44">
        <v>511331660.46999985</v>
      </c>
      <c r="G50" s="44">
        <v>508598674.46999985</v>
      </c>
      <c r="H50" s="45">
        <v>7591642.4300000025</v>
      </c>
    </row>
    <row r="51" spans="1:8" s="41" customFormat="1" ht="26.25">
      <c r="A51" s="42"/>
      <c r="B51" s="43" t="s">
        <v>50</v>
      </c>
      <c r="C51" s="44">
        <v>27046433</v>
      </c>
      <c r="D51" s="44">
        <f t="shared" si="10"/>
        <v>610147</v>
      </c>
      <c r="E51" s="44">
        <v>27656580</v>
      </c>
      <c r="F51" s="44">
        <v>25455301</v>
      </c>
      <c r="G51" s="44">
        <v>25314237</v>
      </c>
      <c r="H51" s="45">
        <v>2201279</v>
      </c>
    </row>
    <row r="52" spans="1:8" ht="25.5">
      <c r="A52" s="42"/>
      <c r="B52" s="43" t="s">
        <v>51</v>
      </c>
      <c r="C52" s="44">
        <v>176761692</v>
      </c>
      <c r="D52" s="44">
        <f t="shared" si="10"/>
        <v>17978548.610000014</v>
      </c>
      <c r="E52" s="44">
        <v>194740240.61000001</v>
      </c>
      <c r="F52" s="44">
        <v>187804662.20999998</v>
      </c>
      <c r="G52" s="44">
        <v>181610418.52000001</v>
      </c>
      <c r="H52" s="45">
        <v>6935578.3999999985</v>
      </c>
    </row>
    <row r="53" spans="1:8" ht="25.5">
      <c r="A53" s="42"/>
      <c r="B53" s="43" t="s">
        <v>52</v>
      </c>
      <c r="C53" s="44">
        <v>153811655</v>
      </c>
      <c r="D53" s="44">
        <f t="shared" si="10"/>
        <v>-1298506.1899999976</v>
      </c>
      <c r="E53" s="44">
        <v>152513148.81</v>
      </c>
      <c r="F53" s="44">
        <v>152513148.43000001</v>
      </c>
      <c r="G53" s="44">
        <v>148103195.81</v>
      </c>
      <c r="H53" s="45">
        <v>0.37999999988824129</v>
      </c>
    </row>
    <row r="54" spans="1:8" s="41" customFormat="1" ht="26.25">
      <c r="A54" s="42"/>
      <c r="B54" s="43" t="s">
        <v>53</v>
      </c>
      <c r="C54" s="44">
        <v>58875515</v>
      </c>
      <c r="D54" s="44">
        <f t="shared" si="10"/>
        <v>10945004.019999996</v>
      </c>
      <c r="E54" s="44">
        <v>69820519.019999996</v>
      </c>
      <c r="F54" s="44">
        <v>68887853.909999982</v>
      </c>
      <c r="G54" s="44">
        <v>68427289.909999982</v>
      </c>
      <c r="H54" s="45">
        <v>932665.11000000057</v>
      </c>
    </row>
    <row r="55" spans="1:8">
      <c r="A55" s="42"/>
      <c r="B55" s="43" t="s">
        <v>54</v>
      </c>
      <c r="C55" s="44">
        <v>46559412</v>
      </c>
      <c r="D55" s="44">
        <f t="shared" si="10"/>
        <v>38604745.370000005</v>
      </c>
      <c r="E55" s="44">
        <v>85164157.370000005</v>
      </c>
      <c r="F55" s="44">
        <v>81845738.820000008</v>
      </c>
      <c r="G55" s="44">
        <v>78741265.550000012</v>
      </c>
      <c r="H55" s="45">
        <v>3318418.5500000017</v>
      </c>
    </row>
    <row r="56" spans="1:8">
      <c r="A56" s="42"/>
      <c r="B56" s="43" t="s">
        <v>55</v>
      </c>
      <c r="C56" s="44">
        <v>26971544</v>
      </c>
      <c r="D56" s="44">
        <f t="shared" si="10"/>
        <v>391000</v>
      </c>
      <c r="E56" s="44">
        <v>27362544</v>
      </c>
      <c r="F56" s="44">
        <v>22541567.599999998</v>
      </c>
      <c r="G56" s="44">
        <v>20867520.599999998</v>
      </c>
      <c r="H56" s="45">
        <v>4820976.4000000004</v>
      </c>
    </row>
    <row r="57" spans="1:8">
      <c r="A57" s="42"/>
      <c r="B57" s="43" t="s">
        <v>56</v>
      </c>
      <c r="C57" s="44">
        <v>37405690</v>
      </c>
      <c r="D57" s="44">
        <f t="shared" si="10"/>
        <v>1785094</v>
      </c>
      <c r="E57" s="44">
        <v>39190784</v>
      </c>
      <c r="F57" s="44">
        <v>37082456.529999986</v>
      </c>
      <c r="G57" s="44">
        <v>30290974.529999997</v>
      </c>
      <c r="H57" s="45">
        <v>2108327.4700000002</v>
      </c>
    </row>
    <row r="58" spans="1:8">
      <c r="A58" s="46"/>
      <c r="B58" s="43" t="s">
        <v>57</v>
      </c>
      <c r="C58" s="44">
        <v>16440162</v>
      </c>
      <c r="D58" s="44">
        <f t="shared" si="10"/>
        <v>1466615.8399999999</v>
      </c>
      <c r="E58" s="44">
        <v>17906777.84</v>
      </c>
      <c r="F58" s="44">
        <v>17197870.859999999</v>
      </c>
      <c r="G58" s="44">
        <v>14287272.859999999</v>
      </c>
      <c r="H58" s="45">
        <v>708906.9799999994</v>
      </c>
    </row>
    <row r="59" spans="1:8">
      <c r="A59" s="42"/>
      <c r="B59" s="43" t="s">
        <v>58</v>
      </c>
      <c r="C59" s="44">
        <v>288609031</v>
      </c>
      <c r="D59" s="44">
        <f t="shared" si="10"/>
        <v>35704455</v>
      </c>
      <c r="E59" s="44">
        <v>324313486</v>
      </c>
      <c r="F59" s="44">
        <v>320869956.88</v>
      </c>
      <c r="G59" s="44">
        <v>312182626.49999994</v>
      </c>
      <c r="H59" s="45">
        <v>3443529.1199999982</v>
      </c>
    </row>
    <row r="60" spans="1:8">
      <c r="A60" s="42"/>
      <c r="B60" s="43" t="s">
        <v>59</v>
      </c>
      <c r="C60" s="44">
        <v>81639430</v>
      </c>
      <c r="D60" s="44">
        <f t="shared" si="10"/>
        <v>21493170.709999979</v>
      </c>
      <c r="E60" s="44">
        <v>103132600.70999998</v>
      </c>
      <c r="F60" s="44">
        <v>102957226.70999998</v>
      </c>
      <c r="G60" s="44">
        <v>102957226.70999998</v>
      </c>
      <c r="H60" s="45">
        <v>175374</v>
      </c>
    </row>
    <row r="61" spans="1:8" ht="26.25" customHeight="1">
      <c r="A61" s="48"/>
      <c r="B61" s="43" t="s">
        <v>60</v>
      </c>
      <c r="C61" s="44">
        <v>96640697</v>
      </c>
      <c r="D61" s="44">
        <f t="shared" si="10"/>
        <v>254317993.56000018</v>
      </c>
      <c r="E61" s="44">
        <v>350958690.56000018</v>
      </c>
      <c r="F61" s="44">
        <v>333391156.69000012</v>
      </c>
      <c r="G61" s="44">
        <v>261475896.91</v>
      </c>
      <c r="H61" s="45">
        <v>17567533.870000001</v>
      </c>
    </row>
    <row r="62" spans="1:8" ht="25.5">
      <c r="A62" s="42"/>
      <c r="B62" s="54" t="s">
        <v>61</v>
      </c>
      <c r="C62" s="44">
        <v>29662789</v>
      </c>
      <c r="D62" s="44">
        <f t="shared" si="10"/>
        <v>414595412.37999994</v>
      </c>
      <c r="E62" s="44">
        <v>444258201.37999994</v>
      </c>
      <c r="F62" s="44">
        <v>368608276.37999994</v>
      </c>
      <c r="G62" s="44">
        <v>364417440.37999994</v>
      </c>
      <c r="H62" s="45">
        <v>75649925</v>
      </c>
    </row>
    <row r="63" spans="1:8">
      <c r="A63" s="42"/>
      <c r="B63" s="43" t="s">
        <v>62</v>
      </c>
      <c r="C63" s="44">
        <v>18973874</v>
      </c>
      <c r="D63" s="44">
        <f t="shared" si="10"/>
        <v>34686366.860000014</v>
      </c>
      <c r="E63" s="44">
        <v>53660240.860000014</v>
      </c>
      <c r="F63" s="44">
        <v>49401861.570000008</v>
      </c>
      <c r="G63" s="44">
        <v>20698064.310000002</v>
      </c>
      <c r="H63" s="45">
        <v>4258379.2899999991</v>
      </c>
    </row>
    <row r="64" spans="1:8">
      <c r="A64" s="48"/>
      <c r="B64" s="43" t="s">
        <v>63</v>
      </c>
      <c r="C64" s="44">
        <v>18695449</v>
      </c>
      <c r="D64" s="44">
        <f t="shared" si="10"/>
        <v>14568730.280000012</v>
      </c>
      <c r="E64" s="44">
        <v>33264179.280000012</v>
      </c>
      <c r="F64" s="44">
        <v>32758686.260000013</v>
      </c>
      <c r="G64" s="44">
        <v>32758686.260000013</v>
      </c>
      <c r="H64" s="45">
        <v>505493.01999999973</v>
      </c>
    </row>
    <row r="65" spans="1:8">
      <c r="A65" s="48"/>
      <c r="B65" s="54" t="s">
        <v>64</v>
      </c>
      <c r="C65" s="44">
        <v>8931352</v>
      </c>
      <c r="D65" s="44">
        <f t="shared" si="10"/>
        <v>250000</v>
      </c>
      <c r="E65" s="44">
        <v>9181352</v>
      </c>
      <c r="F65" s="44">
        <v>9090399.2899999991</v>
      </c>
      <c r="G65" s="44">
        <v>8575118.2399999984</v>
      </c>
      <c r="H65" s="45">
        <v>90952.710000000079</v>
      </c>
    </row>
    <row r="66" spans="1:8">
      <c r="A66" s="48"/>
      <c r="B66" s="54" t="s">
        <v>65</v>
      </c>
      <c r="C66" s="44">
        <v>10250553</v>
      </c>
      <c r="D66" s="44">
        <f t="shared" si="10"/>
        <v>-217269.83999999985</v>
      </c>
      <c r="E66" s="44">
        <v>10033283.16</v>
      </c>
      <c r="F66" s="44">
        <v>9510079.8599999994</v>
      </c>
      <c r="G66" s="44">
        <v>7718610.5799999991</v>
      </c>
      <c r="H66" s="45">
        <v>523203.29999999993</v>
      </c>
    </row>
    <row r="67" spans="1:8">
      <c r="A67" s="48"/>
      <c r="B67" s="54" t="s">
        <v>66</v>
      </c>
      <c r="C67" s="44">
        <v>5373511</v>
      </c>
      <c r="D67" s="44">
        <f t="shared" si="10"/>
        <v>561683.59999999963</v>
      </c>
      <c r="E67" s="44">
        <v>5935194.5999999996</v>
      </c>
      <c r="F67" s="44">
        <v>4900135.18</v>
      </c>
      <c r="G67" s="44">
        <v>4900135.18</v>
      </c>
      <c r="H67" s="45">
        <v>1035059.42</v>
      </c>
    </row>
    <row r="68" spans="1:8">
      <c r="A68" s="37"/>
      <c r="B68" s="38" t="s">
        <v>67</v>
      </c>
      <c r="C68" s="39">
        <f>SUM(C69:C70)</f>
        <v>2229076079</v>
      </c>
      <c r="D68" s="39">
        <f t="shared" ref="D68:H68" si="11">SUM(D69:D70)</f>
        <v>847287856.06999886</v>
      </c>
      <c r="E68" s="39">
        <f t="shared" si="11"/>
        <v>3076363935.0699987</v>
      </c>
      <c r="F68" s="39">
        <f t="shared" si="11"/>
        <v>3045708200.0899987</v>
      </c>
      <c r="G68" s="39">
        <f t="shared" si="11"/>
        <v>2618272492.0899997</v>
      </c>
      <c r="H68" s="40">
        <f t="shared" si="11"/>
        <v>30655734.979999989</v>
      </c>
    </row>
    <row r="69" spans="1:8" s="47" customFormat="1">
      <c r="A69" s="42"/>
      <c r="B69" s="43" t="s">
        <v>68</v>
      </c>
      <c r="C69" s="44">
        <v>1724654209</v>
      </c>
      <c r="D69" s="44">
        <f t="shared" ref="D69:D70" si="12">E69-C69</f>
        <v>860763529.46999884</v>
      </c>
      <c r="E69" s="44">
        <v>2585417738.4699988</v>
      </c>
      <c r="F69" s="44">
        <v>2573179663.1799989</v>
      </c>
      <c r="G69" s="44">
        <v>2182705959.7399998</v>
      </c>
      <c r="H69" s="45">
        <v>12238075.289999986</v>
      </c>
    </row>
    <row r="70" spans="1:8" s="47" customFormat="1" ht="25.5">
      <c r="A70" s="42"/>
      <c r="B70" s="43" t="s">
        <v>69</v>
      </c>
      <c r="C70" s="44">
        <v>504421870</v>
      </c>
      <c r="D70" s="44">
        <f t="shared" si="12"/>
        <v>-13475673.399999976</v>
      </c>
      <c r="E70" s="44">
        <v>490946196.60000002</v>
      </c>
      <c r="F70" s="44">
        <v>472528536.90999997</v>
      </c>
      <c r="G70" s="44">
        <v>435566532.35000002</v>
      </c>
      <c r="H70" s="45">
        <v>18417659.690000005</v>
      </c>
    </row>
    <row r="71" spans="1:8">
      <c r="A71" s="37"/>
      <c r="B71" s="38" t="s">
        <v>70</v>
      </c>
      <c r="C71" s="39">
        <f t="shared" ref="C71:H71" si="13">SUM(C72:C73)</f>
        <v>65638308</v>
      </c>
      <c r="D71" s="39">
        <f t="shared" si="13"/>
        <v>30066335.899999995</v>
      </c>
      <c r="E71" s="39">
        <f t="shared" si="13"/>
        <v>95704643.899999991</v>
      </c>
      <c r="F71" s="39">
        <f t="shared" si="13"/>
        <v>93900311.090000004</v>
      </c>
      <c r="G71" s="39">
        <f t="shared" si="13"/>
        <v>81041473.310000002</v>
      </c>
      <c r="H71" s="40">
        <f t="shared" si="13"/>
        <v>1804332.8100000042</v>
      </c>
    </row>
    <row r="72" spans="1:8">
      <c r="A72" s="42"/>
      <c r="B72" s="43" t="s">
        <v>71</v>
      </c>
      <c r="C72" s="44">
        <v>51198656</v>
      </c>
      <c r="D72" s="44">
        <f t="shared" ref="D72:D73" si="14">E72-C72</f>
        <v>29537485.409999996</v>
      </c>
      <c r="E72" s="44">
        <v>80736141.409999996</v>
      </c>
      <c r="F72" s="44">
        <v>79658004</v>
      </c>
      <c r="G72" s="44">
        <v>69192402</v>
      </c>
      <c r="H72" s="45">
        <v>1078137.4100000046</v>
      </c>
    </row>
    <row r="73" spans="1:8" ht="25.5">
      <c r="A73" s="42"/>
      <c r="B73" s="55" t="s">
        <v>72</v>
      </c>
      <c r="C73" s="44">
        <v>14439652</v>
      </c>
      <c r="D73" s="44">
        <f t="shared" si="14"/>
        <v>528850.48999999836</v>
      </c>
      <c r="E73" s="44">
        <v>14968502.489999998</v>
      </c>
      <c r="F73" s="44">
        <v>14242307.089999998</v>
      </c>
      <c r="G73" s="44">
        <v>11849071.310000001</v>
      </c>
      <c r="H73" s="45">
        <v>726195.39999999967</v>
      </c>
    </row>
    <row r="74" spans="1:8">
      <c r="A74" s="37"/>
      <c r="B74" s="38" t="s">
        <v>73</v>
      </c>
      <c r="C74" s="39">
        <f>SUM(C75:C77)</f>
        <v>0</v>
      </c>
      <c r="D74" s="39">
        <f t="shared" ref="D74:H74" si="15">SUM(D75:D77)</f>
        <v>185715124.36000001</v>
      </c>
      <c r="E74" s="39">
        <f t="shared" si="15"/>
        <v>185715124.36000001</v>
      </c>
      <c r="F74" s="39">
        <f t="shared" si="15"/>
        <v>177707831.14000002</v>
      </c>
      <c r="G74" s="39">
        <f t="shared" si="15"/>
        <v>56906364.749999993</v>
      </c>
      <c r="H74" s="40">
        <f t="shared" si="15"/>
        <v>8007293.2199999997</v>
      </c>
    </row>
    <row r="75" spans="1:8" ht="25.5">
      <c r="A75" s="56"/>
      <c r="B75" s="54" t="s">
        <v>74</v>
      </c>
      <c r="C75" s="44">
        <v>0</v>
      </c>
      <c r="D75" s="44">
        <f t="shared" ref="D75:D77" si="16">E75-C75</f>
        <v>0</v>
      </c>
      <c r="E75" s="44">
        <v>0</v>
      </c>
      <c r="F75" s="44">
        <v>0</v>
      </c>
      <c r="G75" s="44">
        <v>0</v>
      </c>
      <c r="H75" s="45">
        <v>0</v>
      </c>
    </row>
    <row r="76" spans="1:8" ht="25.5">
      <c r="A76" s="42"/>
      <c r="B76" s="43" t="s">
        <v>75</v>
      </c>
      <c r="C76" s="44">
        <v>0</v>
      </c>
      <c r="D76" s="44">
        <f t="shared" si="16"/>
        <v>3560400</v>
      </c>
      <c r="E76" s="44">
        <v>3560400</v>
      </c>
      <c r="F76" s="44">
        <v>3533116.62</v>
      </c>
      <c r="G76" s="44">
        <v>3533116.62</v>
      </c>
      <c r="H76" s="45">
        <v>27283.379999999888</v>
      </c>
    </row>
    <row r="77" spans="1:8" ht="18" customHeight="1">
      <c r="A77" s="57"/>
      <c r="B77" s="43" t="s">
        <v>76</v>
      </c>
      <c r="C77" s="44">
        <v>0</v>
      </c>
      <c r="D77" s="44">
        <f t="shared" si="16"/>
        <v>182154724.36000001</v>
      </c>
      <c r="E77" s="44">
        <v>182154724.36000001</v>
      </c>
      <c r="F77" s="44">
        <v>174174714.52000001</v>
      </c>
      <c r="G77" s="44">
        <v>53373248.129999995</v>
      </c>
      <c r="H77" s="45">
        <v>7980009.8399999999</v>
      </c>
    </row>
    <row r="78" spans="1:8" s="52" customFormat="1">
      <c r="A78" s="37"/>
      <c r="B78" s="38" t="s">
        <v>77</v>
      </c>
      <c r="C78" s="39">
        <f t="shared" ref="C78:H78" si="17">SUM(C79:C79)</f>
        <v>81045000</v>
      </c>
      <c r="D78" s="39">
        <f t="shared" si="17"/>
        <v>349697485.39999986</v>
      </c>
      <c r="E78" s="39">
        <f t="shared" si="17"/>
        <v>430742485.39999986</v>
      </c>
      <c r="F78" s="39">
        <f t="shared" si="17"/>
        <v>260587789.84999999</v>
      </c>
      <c r="G78" s="39">
        <f t="shared" si="17"/>
        <v>232778854.34999993</v>
      </c>
      <c r="H78" s="40">
        <f t="shared" si="17"/>
        <v>170154695.54999998</v>
      </c>
    </row>
    <row r="79" spans="1:8">
      <c r="A79" s="42"/>
      <c r="B79" s="43" t="s">
        <v>78</v>
      </c>
      <c r="C79" s="44">
        <v>81045000</v>
      </c>
      <c r="D79" s="44">
        <f t="shared" ref="D79" si="18">E79-C79</f>
        <v>349697485.39999986</v>
      </c>
      <c r="E79" s="44">
        <v>430742485.39999986</v>
      </c>
      <c r="F79" s="44">
        <v>260587789.84999999</v>
      </c>
      <c r="G79" s="44">
        <v>232778854.34999993</v>
      </c>
      <c r="H79" s="45">
        <v>170154695.54999998</v>
      </c>
    </row>
    <row r="80" spans="1:8" s="52" customFormat="1">
      <c r="A80" s="23"/>
      <c r="B80" s="38" t="s">
        <v>79</v>
      </c>
      <c r="C80" s="39">
        <f>SUM(C81:C85)</f>
        <v>462739512</v>
      </c>
      <c r="D80" s="39">
        <f t="shared" ref="D80:H80" si="19">SUM(D81:D85)</f>
        <v>92789821.780000389</v>
      </c>
      <c r="E80" s="39">
        <f t="shared" si="19"/>
        <v>555529333.78000045</v>
      </c>
      <c r="F80" s="39">
        <f t="shared" si="19"/>
        <v>519486618.06999993</v>
      </c>
      <c r="G80" s="39">
        <f t="shared" si="19"/>
        <v>456404938.5199998</v>
      </c>
      <c r="H80" s="40">
        <f t="shared" si="19"/>
        <v>36042715.710000001</v>
      </c>
    </row>
    <row r="81" spans="1:8" ht="25.5">
      <c r="A81" s="42"/>
      <c r="B81" s="43" t="s">
        <v>80</v>
      </c>
      <c r="C81" s="44">
        <v>354757311</v>
      </c>
      <c r="D81" s="44">
        <f t="shared" ref="D81:D85" si="20">E81-C81</f>
        <v>37079094.840000391</v>
      </c>
      <c r="E81" s="44">
        <v>391836405.84000039</v>
      </c>
      <c r="F81" s="44">
        <v>363414026.17999995</v>
      </c>
      <c r="G81" s="44">
        <v>309644428.50999987</v>
      </c>
      <c r="H81" s="45">
        <v>28422379.66</v>
      </c>
    </row>
    <row r="82" spans="1:8">
      <c r="A82" s="42"/>
      <c r="B82" s="43" t="s">
        <v>81</v>
      </c>
      <c r="C82" s="44">
        <v>27313351</v>
      </c>
      <c r="D82" s="44">
        <f t="shared" si="20"/>
        <v>5702148</v>
      </c>
      <c r="E82" s="44">
        <v>33015499</v>
      </c>
      <c r="F82" s="44">
        <v>32732422.699999992</v>
      </c>
      <c r="G82" s="44">
        <v>30545952.479999986</v>
      </c>
      <c r="H82" s="45">
        <v>283076.29999999993</v>
      </c>
    </row>
    <row r="83" spans="1:8" ht="25.5">
      <c r="A83" s="42"/>
      <c r="B83" s="43" t="s">
        <v>82</v>
      </c>
      <c r="C83" s="44">
        <v>19529789</v>
      </c>
      <c r="D83" s="44">
        <f t="shared" si="20"/>
        <v>3894237.6800000072</v>
      </c>
      <c r="E83" s="44">
        <v>23424026.680000007</v>
      </c>
      <c r="F83" s="44">
        <v>20228699.609999999</v>
      </c>
      <c r="G83" s="44">
        <v>14963410.469999999</v>
      </c>
      <c r="H83" s="45">
        <v>3195327.0700000026</v>
      </c>
    </row>
    <row r="84" spans="1:8">
      <c r="A84" s="42"/>
      <c r="B84" s="43" t="s">
        <v>83</v>
      </c>
      <c r="C84" s="44">
        <v>18800942</v>
      </c>
      <c r="D84" s="44">
        <f t="shared" si="20"/>
        <v>117824.80999999493</v>
      </c>
      <c r="E84" s="44">
        <v>18918766.809999995</v>
      </c>
      <c r="F84" s="44">
        <v>18587620.82</v>
      </c>
      <c r="G84" s="44">
        <v>17554111.300000001</v>
      </c>
      <c r="H84" s="45">
        <v>331145.99000000017</v>
      </c>
    </row>
    <row r="85" spans="1:8">
      <c r="A85" s="42"/>
      <c r="B85" s="43" t="s">
        <v>84</v>
      </c>
      <c r="C85" s="44">
        <v>42338119</v>
      </c>
      <c r="D85" s="44">
        <f t="shared" si="20"/>
        <v>45996516.449999988</v>
      </c>
      <c r="E85" s="44">
        <v>88334635.449999988</v>
      </c>
      <c r="F85" s="44">
        <v>84523848.759999976</v>
      </c>
      <c r="G85" s="44">
        <v>83697035.759999976</v>
      </c>
      <c r="H85" s="45">
        <v>3810786.689999999</v>
      </c>
    </row>
    <row r="86" spans="1:8">
      <c r="A86" s="37"/>
      <c r="B86" s="38" t="s">
        <v>85</v>
      </c>
      <c r="C86" s="39">
        <f t="shared" ref="C86:H86" si="21">SUM(C87:C89)</f>
        <v>169770152</v>
      </c>
      <c r="D86" s="39">
        <f t="shared" si="21"/>
        <v>-167610870.31999999</v>
      </c>
      <c r="E86" s="39">
        <f t="shared" si="21"/>
        <v>2159281.6800000002</v>
      </c>
      <c r="F86" s="39">
        <f t="shared" si="21"/>
        <v>2159281.6800000002</v>
      </c>
      <c r="G86" s="39">
        <f t="shared" si="21"/>
        <v>2159281.6800000002</v>
      </c>
      <c r="H86" s="40">
        <f t="shared" si="21"/>
        <v>0</v>
      </c>
    </row>
    <row r="87" spans="1:8" ht="25.5">
      <c r="A87" s="42"/>
      <c r="B87" s="43" t="s">
        <v>86</v>
      </c>
      <c r="C87" s="44">
        <v>18562387</v>
      </c>
      <c r="D87" s="44">
        <f t="shared" ref="D87:D89" si="22">E87-C87</f>
        <v>-18550466.809999999</v>
      </c>
      <c r="E87" s="44">
        <v>11920.189999999999</v>
      </c>
      <c r="F87" s="44">
        <v>11920.189999999999</v>
      </c>
      <c r="G87" s="44">
        <v>11920.189999999999</v>
      </c>
      <c r="H87" s="45">
        <v>0</v>
      </c>
    </row>
    <row r="88" spans="1:8" ht="25.5">
      <c r="A88" s="42"/>
      <c r="B88" s="43" t="s">
        <v>87</v>
      </c>
      <c r="C88" s="44">
        <v>73558477</v>
      </c>
      <c r="D88" s="44">
        <f t="shared" si="22"/>
        <v>-73290770.840000004</v>
      </c>
      <c r="E88" s="44">
        <v>267706.15999999997</v>
      </c>
      <c r="F88" s="44">
        <v>267706.15999999997</v>
      </c>
      <c r="G88" s="44">
        <v>267706.15999999997</v>
      </c>
      <c r="H88" s="45">
        <v>0</v>
      </c>
    </row>
    <row r="89" spans="1:8" ht="25.5">
      <c r="A89" s="42"/>
      <c r="B89" s="43" t="s">
        <v>88</v>
      </c>
      <c r="C89" s="44">
        <v>77649288</v>
      </c>
      <c r="D89" s="44">
        <f t="shared" si="22"/>
        <v>-75769632.670000002</v>
      </c>
      <c r="E89" s="44">
        <v>1879655.33</v>
      </c>
      <c r="F89" s="44">
        <v>1879655.33</v>
      </c>
      <c r="G89" s="44">
        <v>1879655.33</v>
      </c>
      <c r="H89" s="45">
        <v>0</v>
      </c>
    </row>
    <row r="90" spans="1:8" s="28" customFormat="1" ht="26.25">
      <c r="A90" s="33"/>
      <c r="B90" s="58" t="s">
        <v>89</v>
      </c>
      <c r="C90" s="35">
        <f>C91</f>
        <v>0</v>
      </c>
      <c r="D90" s="35">
        <f>D91</f>
        <v>0</v>
      </c>
      <c r="E90" s="35">
        <f t="shared" ref="E90:H90" si="23">E91</f>
        <v>0</v>
      </c>
      <c r="F90" s="35">
        <f t="shared" si="23"/>
        <v>0</v>
      </c>
      <c r="G90" s="35">
        <f t="shared" si="23"/>
        <v>0</v>
      </c>
      <c r="H90" s="36">
        <f t="shared" si="23"/>
        <v>0</v>
      </c>
    </row>
    <row r="91" spans="1:8" s="28" customFormat="1" ht="15">
      <c r="A91" s="23"/>
      <c r="B91" s="59" t="s">
        <v>90</v>
      </c>
      <c r="C91" s="44">
        <f t="shared" ref="C91:H91" si="24">SUM(C92:C93)</f>
        <v>0</v>
      </c>
      <c r="D91" s="44">
        <f t="shared" si="24"/>
        <v>0</v>
      </c>
      <c r="E91" s="44">
        <v>0</v>
      </c>
      <c r="F91" s="44">
        <f t="shared" si="24"/>
        <v>0</v>
      </c>
      <c r="G91" s="44">
        <f t="shared" si="24"/>
        <v>0</v>
      </c>
      <c r="H91" s="45">
        <f t="shared" si="24"/>
        <v>0</v>
      </c>
    </row>
    <row r="92" spans="1:8" s="28" customFormat="1" ht="26.25">
      <c r="A92" s="42"/>
      <c r="B92" s="43" t="s">
        <v>91</v>
      </c>
      <c r="C92" s="44">
        <v>0</v>
      </c>
      <c r="D92" s="44">
        <f t="shared" ref="D92:D93" si="25">E92-C92</f>
        <v>0</v>
      </c>
      <c r="E92" s="44">
        <v>0</v>
      </c>
      <c r="F92" s="44">
        <v>0</v>
      </c>
      <c r="G92" s="44">
        <v>0</v>
      </c>
      <c r="H92" s="45">
        <v>0</v>
      </c>
    </row>
    <row r="93" spans="1:8" s="28" customFormat="1" ht="15">
      <c r="A93" s="56"/>
      <c r="B93" s="54" t="s">
        <v>92</v>
      </c>
      <c r="C93" s="44">
        <v>0</v>
      </c>
      <c r="D93" s="44">
        <f t="shared" si="25"/>
        <v>0</v>
      </c>
      <c r="E93" s="44">
        <v>0</v>
      </c>
      <c r="F93" s="44">
        <v>0</v>
      </c>
      <c r="G93" s="44">
        <v>0</v>
      </c>
      <c r="H93" s="45">
        <v>0</v>
      </c>
    </row>
    <row r="94" spans="1:8">
      <c r="A94" s="33"/>
      <c r="B94" s="29" t="s">
        <v>93</v>
      </c>
      <c r="C94" s="30">
        <f>C95</f>
        <v>18250897</v>
      </c>
      <c r="D94" s="30">
        <f>D95</f>
        <v>-1123760.1000000015</v>
      </c>
      <c r="E94" s="30">
        <f t="shared" ref="E94:H95" si="26">E95</f>
        <v>17127136.899999999</v>
      </c>
      <c r="F94" s="30">
        <f t="shared" si="26"/>
        <v>7879525.4099999992</v>
      </c>
      <c r="G94" s="30">
        <f t="shared" si="26"/>
        <v>7336475.4099999983</v>
      </c>
      <c r="H94" s="31">
        <f t="shared" si="26"/>
        <v>9247611.4900000021</v>
      </c>
    </row>
    <row r="95" spans="1:8" s="28" customFormat="1" ht="26.25">
      <c r="A95" s="23"/>
      <c r="B95" s="58" t="s">
        <v>94</v>
      </c>
      <c r="C95" s="35">
        <f>C96</f>
        <v>18250897</v>
      </c>
      <c r="D95" s="35">
        <f>D96</f>
        <v>-1123760.1000000015</v>
      </c>
      <c r="E95" s="35">
        <f t="shared" si="26"/>
        <v>17127136.899999999</v>
      </c>
      <c r="F95" s="35">
        <f t="shared" si="26"/>
        <v>7879525.4099999992</v>
      </c>
      <c r="G95" s="35">
        <f t="shared" si="26"/>
        <v>7336475.4099999983</v>
      </c>
      <c r="H95" s="36">
        <f t="shared" si="26"/>
        <v>9247611.4900000021</v>
      </c>
    </row>
    <row r="96" spans="1:8">
      <c r="A96" s="42"/>
      <c r="B96" s="59" t="s">
        <v>95</v>
      </c>
      <c r="C96" s="44">
        <f t="shared" ref="C96:F96" si="27">C97</f>
        <v>18250897</v>
      </c>
      <c r="D96" s="44">
        <f t="shared" si="27"/>
        <v>-1123760.1000000015</v>
      </c>
      <c r="E96" s="44">
        <f>E97</f>
        <v>17127136.899999999</v>
      </c>
      <c r="F96" s="44">
        <f t="shared" si="27"/>
        <v>7879525.4099999992</v>
      </c>
      <c r="G96" s="44">
        <f>G97</f>
        <v>7336475.4099999983</v>
      </c>
      <c r="H96" s="45">
        <f>H97</f>
        <v>9247611.4900000021</v>
      </c>
    </row>
    <row r="97" spans="1:8" ht="25.5">
      <c r="A97" s="48"/>
      <c r="B97" s="43" t="s">
        <v>96</v>
      </c>
      <c r="C97" s="44">
        <v>18250897</v>
      </c>
      <c r="D97" s="44">
        <f t="shared" ref="D97" si="28">E97-C97</f>
        <v>-1123760.1000000015</v>
      </c>
      <c r="E97" s="44">
        <v>17127136.899999999</v>
      </c>
      <c r="F97" s="44">
        <v>7879525.4099999992</v>
      </c>
      <c r="G97" s="44">
        <v>7336475.4099999983</v>
      </c>
      <c r="H97" s="45">
        <v>9247611.4900000021</v>
      </c>
    </row>
    <row r="98" spans="1:8">
      <c r="A98" s="42"/>
      <c r="B98" s="24" t="s">
        <v>97</v>
      </c>
      <c r="C98" s="25">
        <f>SUM(C99:C109)</f>
        <v>3152166642</v>
      </c>
      <c r="D98" s="26">
        <f t="shared" ref="D98:H98" si="29">SUM(D99:D109)</f>
        <v>863879054.37000012</v>
      </c>
      <c r="E98" s="26">
        <f t="shared" si="29"/>
        <v>4016045696.3700004</v>
      </c>
      <c r="F98" s="26">
        <f t="shared" si="29"/>
        <v>3975716216.5200005</v>
      </c>
      <c r="G98" s="26">
        <f t="shared" si="29"/>
        <v>3943124268.5200005</v>
      </c>
      <c r="H98" s="27">
        <f t="shared" si="29"/>
        <v>40329479.850000009</v>
      </c>
    </row>
    <row r="99" spans="1:8">
      <c r="A99" s="42"/>
      <c r="B99" s="60" t="s">
        <v>98</v>
      </c>
      <c r="C99" s="44">
        <v>223290729</v>
      </c>
      <c r="D99" s="44">
        <f t="shared" ref="D99:D109" si="30">E99-C99</f>
        <v>66613058.920000017</v>
      </c>
      <c r="E99" s="44">
        <v>289903787.92000002</v>
      </c>
      <c r="F99" s="44">
        <v>287721242.92000002</v>
      </c>
      <c r="G99" s="44">
        <v>285021043.92000002</v>
      </c>
      <c r="H99" s="45">
        <v>2182545</v>
      </c>
    </row>
    <row r="100" spans="1:8">
      <c r="A100" s="42"/>
      <c r="B100" s="60" t="s">
        <v>99</v>
      </c>
      <c r="C100" s="44">
        <v>310494285</v>
      </c>
      <c r="D100" s="44">
        <f t="shared" si="30"/>
        <v>63621336.539999962</v>
      </c>
      <c r="E100" s="44">
        <v>374115621.53999996</v>
      </c>
      <c r="F100" s="44">
        <v>370712605.53999996</v>
      </c>
      <c r="G100" s="44">
        <v>370712605.53999996</v>
      </c>
      <c r="H100" s="45">
        <v>3403016</v>
      </c>
    </row>
    <row r="101" spans="1:8">
      <c r="A101" s="42"/>
      <c r="B101" s="60" t="s">
        <v>100</v>
      </c>
      <c r="C101" s="44">
        <v>111639861</v>
      </c>
      <c r="D101" s="44">
        <f t="shared" si="30"/>
        <v>39509434.960000008</v>
      </c>
      <c r="E101" s="44">
        <v>151149295.96000001</v>
      </c>
      <c r="F101" s="44">
        <v>149792003.43000001</v>
      </c>
      <c r="G101" s="44">
        <v>149121176.43000001</v>
      </c>
      <c r="H101" s="45">
        <v>1357292.5299999993</v>
      </c>
    </row>
    <row r="102" spans="1:8">
      <c r="A102" s="42"/>
      <c r="B102" s="60" t="s">
        <v>101</v>
      </c>
      <c r="C102" s="44">
        <v>455585247</v>
      </c>
      <c r="D102" s="44">
        <f t="shared" si="30"/>
        <v>95628978.230000019</v>
      </c>
      <c r="E102" s="44">
        <v>551214225.23000002</v>
      </c>
      <c r="F102" s="44">
        <v>544792366.75999999</v>
      </c>
      <c r="G102" s="44">
        <v>544792366.75999999</v>
      </c>
      <c r="H102" s="45">
        <v>6421858.4699999988</v>
      </c>
    </row>
    <row r="103" spans="1:8">
      <c r="A103" s="42"/>
      <c r="B103" s="60" t="s">
        <v>102</v>
      </c>
      <c r="C103" s="44">
        <v>972875754</v>
      </c>
      <c r="D103" s="44">
        <f t="shared" si="30"/>
        <v>197200590.13000011</v>
      </c>
      <c r="E103" s="44">
        <v>1170076344.1300001</v>
      </c>
      <c r="F103" s="44">
        <v>1159215924.1300001</v>
      </c>
      <c r="G103" s="44">
        <v>1158951029.1300001</v>
      </c>
      <c r="H103" s="45">
        <v>10860420</v>
      </c>
    </row>
    <row r="104" spans="1:8">
      <c r="A104" s="42"/>
      <c r="B104" s="60" t="s">
        <v>103</v>
      </c>
      <c r="C104" s="44">
        <v>182675772</v>
      </c>
      <c r="D104" s="44">
        <f t="shared" si="30"/>
        <v>47923767.289999992</v>
      </c>
      <c r="E104" s="44">
        <v>230599539.28999999</v>
      </c>
      <c r="F104" s="44">
        <v>229039911.42000002</v>
      </c>
      <c r="G104" s="44">
        <v>229039911.42000002</v>
      </c>
      <c r="H104" s="45">
        <v>1559627.870000001</v>
      </c>
    </row>
    <row r="105" spans="1:8">
      <c r="A105" s="42"/>
      <c r="B105" s="60" t="s">
        <v>104</v>
      </c>
      <c r="C105" s="44">
        <v>144479124</v>
      </c>
      <c r="D105" s="44">
        <f t="shared" si="30"/>
        <v>37288753.24000001</v>
      </c>
      <c r="E105" s="44">
        <v>181767877.24000001</v>
      </c>
      <c r="F105" s="44">
        <v>180302599.24000001</v>
      </c>
      <c r="G105" s="44">
        <v>180302599.24000001</v>
      </c>
      <c r="H105" s="45">
        <v>1465278</v>
      </c>
    </row>
    <row r="106" spans="1:8">
      <c r="A106" s="42"/>
      <c r="B106" s="60" t="s">
        <v>105</v>
      </c>
      <c r="C106" s="44">
        <v>361584630</v>
      </c>
      <c r="D106" s="44">
        <f t="shared" si="30"/>
        <v>181071179.78999996</v>
      </c>
      <c r="E106" s="44">
        <v>542655809.78999996</v>
      </c>
      <c r="F106" s="44">
        <v>537037124.78999996</v>
      </c>
      <c r="G106" s="44">
        <v>512694322.78999996</v>
      </c>
      <c r="H106" s="45">
        <v>5618685</v>
      </c>
    </row>
    <row r="107" spans="1:8">
      <c r="A107" s="42"/>
      <c r="B107" s="60" t="s">
        <v>106</v>
      </c>
      <c r="C107" s="44">
        <v>148106223</v>
      </c>
      <c r="D107" s="44">
        <f t="shared" si="30"/>
        <v>46835377.060000002</v>
      </c>
      <c r="E107" s="44">
        <v>194941600.06</v>
      </c>
      <c r="F107" s="44">
        <v>193408102.06</v>
      </c>
      <c r="G107" s="44">
        <v>188794877.06</v>
      </c>
      <c r="H107" s="45">
        <v>1533498</v>
      </c>
    </row>
    <row r="108" spans="1:8">
      <c r="A108" s="42"/>
      <c r="B108" s="60" t="s">
        <v>107</v>
      </c>
      <c r="C108" s="44">
        <v>138374379</v>
      </c>
      <c r="D108" s="44">
        <f t="shared" si="30"/>
        <v>56063132.870000005</v>
      </c>
      <c r="E108" s="44">
        <v>194437511.87</v>
      </c>
      <c r="F108" s="44">
        <v>192566560.23000002</v>
      </c>
      <c r="G108" s="44">
        <v>192566560.23000002</v>
      </c>
      <c r="H108" s="45">
        <v>1870951.6400000006</v>
      </c>
    </row>
    <row r="109" spans="1:8">
      <c r="A109" s="42"/>
      <c r="B109" s="60" t="s">
        <v>108</v>
      </c>
      <c r="C109" s="44">
        <v>103060638</v>
      </c>
      <c r="D109" s="44">
        <f t="shared" si="30"/>
        <v>32123445.340000004</v>
      </c>
      <c r="E109" s="44">
        <v>135184083.34</v>
      </c>
      <c r="F109" s="44">
        <v>131127776</v>
      </c>
      <c r="G109" s="44">
        <v>131127776</v>
      </c>
      <c r="H109" s="45">
        <v>4056307.34</v>
      </c>
    </row>
    <row r="110" spans="1:8">
      <c r="A110" s="42"/>
      <c r="B110" s="24" t="s">
        <v>109</v>
      </c>
      <c r="C110" s="25">
        <v>2269290485</v>
      </c>
      <c r="D110" s="26">
        <f>E110-C110</f>
        <v>850374906.61999989</v>
      </c>
      <c r="E110" s="26">
        <v>3119665391.6199999</v>
      </c>
      <c r="F110" s="26">
        <v>2891024698.77</v>
      </c>
      <c r="G110" s="26">
        <v>2839205361.75</v>
      </c>
      <c r="H110" s="27">
        <v>228640692.84999961</v>
      </c>
    </row>
    <row r="111" spans="1:8">
      <c r="A111" s="37"/>
      <c r="B111" s="61" t="s">
        <v>110</v>
      </c>
      <c r="C111" s="62">
        <f t="shared" ref="C111:H111" si="31">C12+C98+C110</f>
        <v>21114442243</v>
      </c>
      <c r="D111" s="62">
        <f t="shared" si="31"/>
        <v>6390369251.3800001</v>
      </c>
      <c r="E111" s="62">
        <f t="shared" si="31"/>
        <v>27504811494.379997</v>
      </c>
      <c r="F111" s="62">
        <f t="shared" si="31"/>
        <v>22542310645.619999</v>
      </c>
      <c r="G111" s="62">
        <f t="shared" si="31"/>
        <v>20892185448.869999</v>
      </c>
      <c r="H111" s="63">
        <f t="shared" si="31"/>
        <v>4962500848.7600002</v>
      </c>
    </row>
    <row r="112" spans="1:8">
      <c r="A112" s="42"/>
      <c r="B112" s="64" t="s">
        <v>111</v>
      </c>
      <c r="C112" s="64"/>
      <c r="D112" s="64"/>
      <c r="E112" s="64"/>
      <c r="F112" s="64"/>
      <c r="G112" s="64"/>
      <c r="H112" s="64"/>
    </row>
    <row r="113" spans="1:8">
      <c r="A113" s="42"/>
      <c r="B113" s="65"/>
      <c r="C113" s="66"/>
      <c r="D113" s="66"/>
      <c r="E113" s="66"/>
      <c r="F113" s="66"/>
      <c r="G113" s="66"/>
      <c r="H113" s="66"/>
    </row>
    <row r="114" spans="1:8">
      <c r="A114" s="42"/>
      <c r="B114" s="65"/>
      <c r="C114" s="67"/>
      <c r="D114" s="67"/>
      <c r="E114" s="67"/>
      <c r="F114" s="67"/>
      <c r="G114" s="67"/>
      <c r="H114" s="67"/>
    </row>
    <row r="115" spans="1:8" ht="25.5">
      <c r="A115" s="42"/>
      <c r="B115" s="68"/>
      <c r="C115" s="69"/>
      <c r="D115" s="70"/>
      <c r="E115" s="70"/>
      <c r="F115" s="70"/>
      <c r="G115" s="70"/>
      <c r="H115" s="70"/>
    </row>
    <row r="116" spans="1:8" ht="25.5">
      <c r="A116" s="42"/>
      <c r="B116" s="71"/>
      <c r="C116" s="67"/>
      <c r="D116" s="67"/>
      <c r="E116" s="67"/>
      <c r="F116" s="67"/>
      <c r="G116" s="67"/>
      <c r="H116" s="67"/>
    </row>
    <row r="117" spans="1:8">
      <c r="A117" s="42"/>
      <c r="B117" s="65"/>
      <c r="C117" s="67"/>
      <c r="D117" s="67"/>
      <c r="E117" s="67"/>
      <c r="F117" s="67"/>
      <c r="G117" s="67"/>
      <c r="H117" s="67"/>
    </row>
    <row r="118" spans="1:8">
      <c r="A118" s="42"/>
      <c r="B118" s="65"/>
      <c r="G118" s="66"/>
      <c r="H118" s="66"/>
    </row>
    <row r="119" spans="1:8">
      <c r="A119" s="42"/>
      <c r="B119" s="65"/>
      <c r="C119" s="66"/>
      <c r="D119" s="66"/>
      <c r="E119" s="66"/>
      <c r="F119" s="66"/>
      <c r="G119" s="66"/>
      <c r="H119" s="66"/>
    </row>
  </sheetData>
  <mergeCells count="6">
    <mergeCell ref="B6:H6"/>
    <mergeCell ref="B7:H7"/>
    <mergeCell ref="B8:H8"/>
    <mergeCell ref="B9:H9"/>
    <mergeCell ref="B10:H10"/>
    <mergeCell ref="B112:H112"/>
  </mergeCells>
  <printOptions horizontalCentered="1"/>
  <pageMargins left="0.59055118110236227" right="0.59055118110236227" top="0.55118110236220474" bottom="0.59055118110236227" header="0.19685039370078741" footer="0.15748031496062992"/>
  <pageSetup scale="74" fitToHeight="3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</vt:lpstr>
      <vt:lpstr>'ADMTVA (a)'!Área_de_impresión</vt:lpstr>
      <vt:lpstr>'ADMTVA (a)'!Títulos_a_imprimir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2018-10-11T19:02:32Z</cp:lastPrinted>
  <dcterms:created xsi:type="dcterms:W3CDTF">2018-10-11T18:21:07Z</dcterms:created>
  <dcterms:modified xsi:type="dcterms:W3CDTF">2018-10-11T19:03:13Z</dcterms:modified>
</cp:coreProperties>
</file>